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5192" windowHeight="8700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Harald Niemann</author>
  </authors>
  <commentList>
    <comment ref="C4" authorId="0">
      <text>
        <r>
          <rPr>
            <b/>
            <sz val="11"/>
            <rFont val="Tahoma"/>
            <family val="2"/>
          </rPr>
          <t>Hier kann das Sportjahr geändert werden - weitere Änderungen sind nicht möglich und erforderlich</t>
        </r>
      </text>
    </comment>
  </commentList>
</comments>
</file>

<file path=xl/sharedStrings.xml><?xml version="1.0" encoding="utf-8"?>
<sst xmlns="http://schemas.openxmlformats.org/spreadsheetml/2006/main" count="51" uniqueCount="45">
  <si>
    <t>Klasse</t>
  </si>
  <si>
    <t>Kennzahl</t>
  </si>
  <si>
    <t>vollend. 12. Lebensjahr bis</t>
  </si>
  <si>
    <t>vorher nur mit Sondergenehmigung</t>
  </si>
  <si>
    <t>Jugend männl.</t>
  </si>
  <si>
    <t>Jugend weibl.</t>
  </si>
  <si>
    <t>- und älter</t>
  </si>
  <si>
    <t>Sonderklassen Bogen</t>
  </si>
  <si>
    <t>Schüler A männl.</t>
  </si>
  <si>
    <t>Schüler A weibl.</t>
  </si>
  <si>
    <t>Schüler B männl.</t>
  </si>
  <si>
    <t>Schüler B weibl.</t>
  </si>
  <si>
    <t>Schüler C männl.</t>
  </si>
  <si>
    <t>Schüler C weibl.</t>
  </si>
  <si>
    <t>- und jünger</t>
  </si>
  <si>
    <t>KSV  Celle  -  Sportleitung</t>
  </si>
  <si>
    <t xml:space="preserve">Jahrgangstabelle  </t>
  </si>
  <si>
    <t>Schüler I männl.</t>
  </si>
  <si>
    <t>Schüler I weibl.</t>
  </si>
  <si>
    <t>Herren I</t>
  </si>
  <si>
    <t>Damen I</t>
  </si>
  <si>
    <t>Herren II</t>
  </si>
  <si>
    <t>Damen II</t>
  </si>
  <si>
    <t>Herren III</t>
  </si>
  <si>
    <t>Damen III</t>
  </si>
  <si>
    <t>Herren IV</t>
  </si>
  <si>
    <t>Damen IV</t>
  </si>
  <si>
    <t>Junioren I männl.</t>
  </si>
  <si>
    <t>Junioren I weibl.</t>
  </si>
  <si>
    <t>Junioren II männl.</t>
  </si>
  <si>
    <t>Junioren II weibl.</t>
  </si>
  <si>
    <t>Senioren 0 w</t>
  </si>
  <si>
    <t>Senioren 0 m</t>
  </si>
  <si>
    <t>Senioren I m</t>
  </si>
  <si>
    <t>Senioren I w</t>
  </si>
  <si>
    <t>Senioren II m</t>
  </si>
  <si>
    <t>Senioren II w</t>
  </si>
  <si>
    <t>Senioren III m</t>
  </si>
  <si>
    <t>Senioren III w</t>
  </si>
  <si>
    <t>Senioren IV m</t>
  </si>
  <si>
    <t>Senioren IV w</t>
  </si>
  <si>
    <t>Senioren V m</t>
  </si>
  <si>
    <t>Senioren V w</t>
  </si>
  <si>
    <t>Auflageschießen</t>
  </si>
  <si>
    <t xml:space="preserve">Schüler II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</si>
</sst>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1"/>
      <name val="Tahoma"/>
      <family val="2"/>
    </font>
    <font>
      <b/>
      <i/>
      <sz val="9"/>
      <name val="Arial"/>
      <family val="2"/>
    </font>
    <font>
      <sz val="16"/>
      <name val="Arial Black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9"/>
      <name val="Arial Black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7" xfId="0" applyFont="1" applyBorder="1" applyAlignment="1" quotePrefix="1">
      <alignment horizontal="center"/>
    </xf>
    <xf numFmtId="0" fontId="9" fillId="0" borderId="0" xfId="0" applyFont="1" applyAlignment="1">
      <alignment/>
    </xf>
    <xf numFmtId="0" fontId="10" fillId="33" borderId="10" xfId="0" applyFont="1" applyFill="1" applyBorder="1" applyAlignment="1" applyProtection="1">
      <alignment horizontal="center"/>
      <protection locked="0"/>
    </xf>
    <xf numFmtId="0" fontId="9" fillId="35" borderId="12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9" fillId="35" borderId="17" xfId="0" applyFont="1" applyFill="1" applyBorder="1" applyAlignment="1" quotePrefix="1">
      <alignment horizontal="center"/>
    </xf>
    <xf numFmtId="0" fontId="8" fillId="35" borderId="13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9" fillId="35" borderId="17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showGridLines="0" tabSelected="1" view="pageBreakPreview" zoomScaleSheetLayoutView="100" zoomScalePageLayoutView="0" workbookViewId="0" topLeftCell="A1">
      <selection activeCell="C5" sqref="C5"/>
    </sheetView>
  </sheetViews>
  <sheetFormatPr defaultColWidth="11.421875" defaultRowHeight="12.75"/>
  <cols>
    <col min="1" max="1" width="18.140625" style="17" customWidth="1"/>
    <col min="2" max="2" width="9.57421875" style="5" bestFit="1" customWidth="1"/>
    <col min="3" max="3" width="30.00390625" style="16" bestFit="1" customWidth="1"/>
    <col min="4" max="4" width="30.00390625" style="17" bestFit="1" customWidth="1"/>
    <col min="5" max="5" width="30.00390625" style="0" bestFit="1" customWidth="1"/>
  </cols>
  <sheetData>
    <row r="1" spans="1:4" ht="24.75">
      <c r="A1" s="50" t="s">
        <v>15</v>
      </c>
      <c r="B1" s="51"/>
      <c r="C1" s="51"/>
      <c r="D1" s="52"/>
    </row>
    <row r="2" spans="1:4" ht="25.5" thickBot="1">
      <c r="A2" s="47" t="s">
        <v>16</v>
      </c>
      <c r="B2" s="48"/>
      <c r="C2" s="48"/>
      <c r="D2" s="49"/>
    </row>
    <row r="3" spans="1:4" ht="9.75" customHeight="1" thickBot="1">
      <c r="A3" s="3"/>
      <c r="B3" s="3"/>
      <c r="C3" s="15"/>
      <c r="D3" s="3"/>
    </row>
    <row r="4" spans="1:4" s="4" customFormat="1" ht="16.5" thickBot="1" thickTop="1">
      <c r="A4" s="7" t="s">
        <v>0</v>
      </c>
      <c r="B4" s="8" t="s">
        <v>1</v>
      </c>
      <c r="C4" s="29">
        <v>2023</v>
      </c>
      <c r="D4" s="35">
        <f>C4+1</f>
        <v>2024</v>
      </c>
    </row>
    <row r="5" ht="14.25" thickBot="1" thickTop="1"/>
    <row r="6" spans="1:5" ht="14.25" thickTop="1">
      <c r="A6" s="55" t="s">
        <v>44</v>
      </c>
      <c r="B6" s="53">
        <v>22</v>
      </c>
      <c r="C6" s="36">
        <f>$C$4-12</f>
        <v>2011</v>
      </c>
      <c r="D6" s="44">
        <f>$C$4-11</f>
        <v>2012</v>
      </c>
      <c r="E6" s="1"/>
    </row>
    <row r="7" spans="1:5" ht="14.25" thickBot="1">
      <c r="A7" s="56"/>
      <c r="B7" s="54"/>
      <c r="C7" s="37">
        <f>$C$4-6</f>
        <v>2017</v>
      </c>
      <c r="D7" s="45">
        <f>$C$4-5</f>
        <v>2018</v>
      </c>
      <c r="E7" s="1"/>
    </row>
    <row r="8" ht="14.25" thickBot="1" thickTop="1"/>
    <row r="9" spans="1:5" ht="14.25" thickTop="1">
      <c r="A9" s="38" t="s">
        <v>17</v>
      </c>
      <c r="B9" s="9">
        <v>20</v>
      </c>
      <c r="C9" s="36" t="s">
        <v>2</v>
      </c>
      <c r="D9" s="44" t="s">
        <v>2</v>
      </c>
      <c r="E9" s="1"/>
    </row>
    <row r="10" spans="1:5" ht="13.5">
      <c r="A10" s="39" t="s">
        <v>18</v>
      </c>
      <c r="B10" s="10">
        <v>21</v>
      </c>
      <c r="C10" s="30">
        <f>$C$4-14</f>
        <v>2009</v>
      </c>
      <c r="D10" s="46">
        <f>$D$4-14</f>
        <v>2010</v>
      </c>
      <c r="E10" s="1"/>
    </row>
    <row r="11" spans="1:5" ht="13.5" thickBot="1">
      <c r="A11" s="20"/>
      <c r="B11" s="11"/>
      <c r="C11" s="34" t="s">
        <v>3</v>
      </c>
      <c r="D11" s="19" t="s">
        <v>3</v>
      </c>
      <c r="E11" s="1"/>
    </row>
    <row r="12" spans="1:5" ht="14.25" thickBot="1" thickTop="1">
      <c r="A12" s="21"/>
      <c r="B12" s="12"/>
      <c r="C12" s="18"/>
      <c r="D12" s="18"/>
      <c r="E12" s="1"/>
    </row>
    <row r="13" spans="1:5" ht="13.5">
      <c r="A13" s="22" t="s">
        <v>4</v>
      </c>
      <c r="B13" s="13">
        <v>30</v>
      </c>
      <c r="C13" s="31">
        <f>$C$4-16</f>
        <v>2007</v>
      </c>
      <c r="D13" s="24">
        <f>$D$4-16</f>
        <v>2008</v>
      </c>
      <c r="E13" s="1"/>
    </row>
    <row r="14" spans="1:5" ht="14.25" thickBot="1">
      <c r="A14" s="23" t="s">
        <v>5</v>
      </c>
      <c r="B14" s="14">
        <v>31</v>
      </c>
      <c r="C14" s="32">
        <f>$C$4-15</f>
        <v>2008</v>
      </c>
      <c r="D14" s="25">
        <f>$D$4-15</f>
        <v>2009</v>
      </c>
      <c r="E14" s="2"/>
    </row>
    <row r="15" spans="3:5" ht="14.25" thickBot="1">
      <c r="C15" s="26"/>
      <c r="D15" s="26"/>
      <c r="E15" s="1"/>
    </row>
    <row r="16" spans="1:5" ht="13.5">
      <c r="A16" s="40" t="s">
        <v>29</v>
      </c>
      <c r="B16" s="13">
        <v>42</v>
      </c>
      <c r="C16" s="31">
        <f>$C$4-18</f>
        <v>2005</v>
      </c>
      <c r="D16" s="24">
        <f>$D$4-18</f>
        <v>2006</v>
      </c>
      <c r="E16" s="1"/>
    </row>
    <row r="17" spans="1:5" ht="14.25" thickBot="1">
      <c r="A17" s="41" t="s">
        <v>30</v>
      </c>
      <c r="B17" s="14">
        <v>43</v>
      </c>
      <c r="C17" s="32">
        <f>$C$4-17</f>
        <v>2006</v>
      </c>
      <c r="D17" s="25">
        <f>$D$4-17</f>
        <v>2007</v>
      </c>
      <c r="E17" s="2"/>
    </row>
    <row r="18" spans="3:5" ht="14.25" thickBot="1">
      <c r="C18" s="26"/>
      <c r="D18" s="26"/>
      <c r="E18" s="1"/>
    </row>
    <row r="19" spans="1:5" ht="13.5">
      <c r="A19" s="40" t="s">
        <v>27</v>
      </c>
      <c r="B19" s="13">
        <v>40</v>
      </c>
      <c r="C19" s="31">
        <f>$C$4-20</f>
        <v>2003</v>
      </c>
      <c r="D19" s="24">
        <f>$D$4-20</f>
        <v>2004</v>
      </c>
      <c r="E19" s="1"/>
    </row>
    <row r="20" spans="1:5" ht="14.25" thickBot="1">
      <c r="A20" s="41" t="s">
        <v>28</v>
      </c>
      <c r="B20" s="14">
        <v>41</v>
      </c>
      <c r="C20" s="32">
        <f>$C$4-19</f>
        <v>2004</v>
      </c>
      <c r="D20" s="25">
        <f>$D$4-19</f>
        <v>2005</v>
      </c>
      <c r="E20" s="2"/>
    </row>
    <row r="21" spans="3:5" ht="14.25" thickBot="1">
      <c r="C21" s="26"/>
      <c r="D21" s="26"/>
      <c r="E21" s="1"/>
    </row>
    <row r="22" spans="1:5" ht="13.5">
      <c r="A22" s="40" t="s">
        <v>19</v>
      </c>
      <c r="B22" s="13">
        <v>10</v>
      </c>
      <c r="C22" s="31">
        <f>$C$4-40</f>
        <v>1983</v>
      </c>
      <c r="D22" s="24">
        <f>$D$4-40</f>
        <v>1984</v>
      </c>
      <c r="E22" s="1"/>
    </row>
    <row r="23" spans="1:5" ht="14.25" thickBot="1">
      <c r="A23" s="41" t="s">
        <v>20</v>
      </c>
      <c r="B23" s="14">
        <v>11</v>
      </c>
      <c r="C23" s="32">
        <f>$C$4-21</f>
        <v>2002</v>
      </c>
      <c r="D23" s="25">
        <f>$D$4-21</f>
        <v>2003</v>
      </c>
      <c r="E23" s="2"/>
    </row>
    <row r="24" spans="1:5" ht="13.5">
      <c r="A24" s="40" t="s">
        <v>21</v>
      </c>
      <c r="B24" s="13">
        <v>12</v>
      </c>
      <c r="C24" s="31">
        <f>$C$4-50</f>
        <v>1973</v>
      </c>
      <c r="D24" s="24">
        <f>$D$4-50</f>
        <v>1974</v>
      </c>
      <c r="E24" s="1"/>
    </row>
    <row r="25" spans="1:5" ht="14.25" thickBot="1">
      <c r="A25" s="41" t="s">
        <v>22</v>
      </c>
      <c r="B25" s="14">
        <v>13</v>
      </c>
      <c r="C25" s="32">
        <f>$C$4-41</f>
        <v>1982</v>
      </c>
      <c r="D25" s="25">
        <f>$D$4-41</f>
        <v>1983</v>
      </c>
      <c r="E25" s="2"/>
    </row>
    <row r="26" spans="1:5" ht="13.5">
      <c r="A26" s="40" t="s">
        <v>23</v>
      </c>
      <c r="B26" s="13">
        <v>14</v>
      </c>
      <c r="C26" s="31">
        <f>$C$4-60</f>
        <v>1963</v>
      </c>
      <c r="D26" s="24">
        <f>$D$4-60</f>
        <v>1964</v>
      </c>
      <c r="E26" s="1"/>
    </row>
    <row r="27" spans="1:5" ht="14.25" thickBot="1">
      <c r="A27" s="41" t="s">
        <v>24</v>
      </c>
      <c r="B27" s="14">
        <v>15</v>
      </c>
      <c r="C27" s="32">
        <f>$C$4-51</f>
        <v>1972</v>
      </c>
      <c r="D27" s="25">
        <f>$D$4-51</f>
        <v>1973</v>
      </c>
      <c r="E27" s="2"/>
    </row>
    <row r="28" spans="1:5" ht="13.5">
      <c r="A28" s="40" t="s">
        <v>25</v>
      </c>
      <c r="B28" s="13">
        <v>16</v>
      </c>
      <c r="C28" s="31">
        <f>$C$4-61</f>
        <v>1962</v>
      </c>
      <c r="D28" s="24">
        <f>$D$4-61</f>
        <v>1963</v>
      </c>
      <c r="E28" s="1"/>
    </row>
    <row r="29" spans="1:5" ht="14.25" thickBot="1">
      <c r="A29" s="41" t="s">
        <v>26</v>
      </c>
      <c r="B29" s="14">
        <v>17</v>
      </c>
      <c r="C29" s="42" t="s">
        <v>6</v>
      </c>
      <c r="D29" s="25" t="s">
        <v>6</v>
      </c>
      <c r="E29" s="2"/>
    </row>
    <row r="30" spans="3:5" ht="9.75" customHeight="1">
      <c r="C30" s="26"/>
      <c r="D30" s="26"/>
      <c r="E30" s="1"/>
    </row>
    <row r="31" spans="1:5" ht="13.5" hidden="1">
      <c r="A31" s="6" t="s">
        <v>7</v>
      </c>
      <c r="C31" s="26"/>
      <c r="D31" s="26"/>
      <c r="E31" s="1"/>
    </row>
    <row r="32" spans="3:5" ht="9.75" customHeight="1" hidden="1" thickBot="1">
      <c r="C32" s="26"/>
      <c r="D32" s="26"/>
      <c r="E32" s="1"/>
    </row>
    <row r="33" spans="1:5" ht="13.5" hidden="1">
      <c r="A33" s="22" t="s">
        <v>8</v>
      </c>
      <c r="B33" s="13">
        <v>20</v>
      </c>
      <c r="C33" s="31">
        <f>$C$4-14</f>
        <v>2009</v>
      </c>
      <c r="D33" s="24">
        <f>$D$4-14</f>
        <v>2010</v>
      </c>
      <c r="E33" s="1"/>
    </row>
    <row r="34" spans="1:5" ht="14.25" hidden="1" thickBot="1">
      <c r="A34" s="23" t="s">
        <v>9</v>
      </c>
      <c r="B34" s="14">
        <v>21</v>
      </c>
      <c r="C34" s="32">
        <f>$C$4-13</f>
        <v>2010</v>
      </c>
      <c r="D34" s="25">
        <f>$D$4-13</f>
        <v>2011</v>
      </c>
      <c r="E34" s="2"/>
    </row>
    <row r="35" spans="3:5" ht="14.25" hidden="1" thickBot="1">
      <c r="C35" s="26"/>
      <c r="D35" s="26"/>
      <c r="E35" s="1"/>
    </row>
    <row r="36" spans="1:5" ht="13.5" hidden="1">
      <c r="A36" s="22" t="s">
        <v>10</v>
      </c>
      <c r="B36" s="13">
        <v>22</v>
      </c>
      <c r="C36" s="31">
        <f>$C$4-12</f>
        <v>2011</v>
      </c>
      <c r="D36" s="24">
        <f>$D$4-12</f>
        <v>2012</v>
      </c>
      <c r="E36" s="1"/>
    </row>
    <row r="37" spans="1:5" ht="14.25" hidden="1" thickBot="1">
      <c r="A37" s="23" t="s">
        <v>11</v>
      </c>
      <c r="B37" s="14">
        <v>23</v>
      </c>
      <c r="C37" s="32">
        <f>$C$4-11</f>
        <v>2012</v>
      </c>
      <c r="D37" s="25">
        <f>$D$4-11</f>
        <v>2013</v>
      </c>
      <c r="E37" s="2"/>
    </row>
    <row r="38" spans="3:5" ht="14.25" hidden="1" thickBot="1">
      <c r="C38" s="26"/>
      <c r="D38" s="26"/>
      <c r="E38" s="1"/>
    </row>
    <row r="39" spans="1:5" ht="13.5" hidden="1">
      <c r="A39" s="22" t="s">
        <v>12</v>
      </c>
      <c r="B39" s="13">
        <v>24</v>
      </c>
      <c r="C39" s="31">
        <f>$C$4-10</f>
        <v>2013</v>
      </c>
      <c r="D39" s="24">
        <f>$D$4-10</f>
        <v>2014</v>
      </c>
      <c r="E39" s="1"/>
    </row>
    <row r="40" spans="1:5" ht="14.25" hidden="1" thickBot="1">
      <c r="A40" s="23" t="s">
        <v>13</v>
      </c>
      <c r="B40" s="14">
        <v>25</v>
      </c>
      <c r="C40" s="33" t="s">
        <v>14</v>
      </c>
      <c r="D40" s="27" t="s">
        <v>14</v>
      </c>
      <c r="E40" s="2"/>
    </row>
    <row r="41" spans="3:4" ht="9.75" customHeight="1">
      <c r="C41" s="26"/>
      <c r="D41" s="28"/>
    </row>
    <row r="42" spans="1:4" ht="15">
      <c r="A42" s="43" t="s">
        <v>43</v>
      </c>
      <c r="C42" s="26"/>
      <c r="D42" s="26"/>
    </row>
    <row r="43" spans="3:4" ht="9.75" customHeight="1" thickBot="1">
      <c r="C43" s="26"/>
      <c r="D43" s="26"/>
    </row>
    <row r="44" spans="1:5" ht="13.5">
      <c r="A44" s="40" t="s">
        <v>32</v>
      </c>
      <c r="B44" s="13">
        <v>80</v>
      </c>
      <c r="C44" s="31">
        <f>$C$4-50</f>
        <v>1973</v>
      </c>
      <c r="D44" s="24">
        <f>$D$4-50</f>
        <v>1974</v>
      </c>
      <c r="E44" s="1"/>
    </row>
    <row r="45" spans="1:5" ht="14.25" thickBot="1">
      <c r="A45" s="41" t="s">
        <v>31</v>
      </c>
      <c r="B45" s="14">
        <v>81</v>
      </c>
      <c r="C45" s="32">
        <f>$C$4-41</f>
        <v>1982</v>
      </c>
      <c r="D45" s="25">
        <f>$D$4-41</f>
        <v>1983</v>
      </c>
      <c r="E45" s="2"/>
    </row>
    <row r="46" spans="3:5" ht="14.25" thickBot="1">
      <c r="C46" s="26"/>
      <c r="D46" s="26"/>
      <c r="E46" s="1"/>
    </row>
    <row r="47" spans="1:5" ht="13.5">
      <c r="A47" s="40" t="s">
        <v>33</v>
      </c>
      <c r="B47" s="13">
        <v>70</v>
      </c>
      <c r="C47" s="31">
        <f>$C$4-60</f>
        <v>1963</v>
      </c>
      <c r="D47" s="24">
        <f>$D$4-60</f>
        <v>1964</v>
      </c>
      <c r="E47" s="1"/>
    </row>
    <row r="48" spans="1:5" ht="14.25" thickBot="1">
      <c r="A48" s="41" t="s">
        <v>34</v>
      </c>
      <c r="B48" s="14">
        <v>71</v>
      </c>
      <c r="C48" s="32">
        <f>$C$4-51</f>
        <v>1972</v>
      </c>
      <c r="D48" s="25">
        <f>$D$4-51</f>
        <v>1973</v>
      </c>
      <c r="E48" s="2"/>
    </row>
    <row r="49" spans="3:5" ht="14.25" thickBot="1">
      <c r="C49" s="26"/>
      <c r="D49" s="26"/>
      <c r="E49" s="1"/>
    </row>
    <row r="50" spans="1:5" ht="13.5">
      <c r="A50" s="40" t="s">
        <v>35</v>
      </c>
      <c r="B50" s="13">
        <v>72</v>
      </c>
      <c r="C50" s="31">
        <f>$C$4-65</f>
        <v>1958</v>
      </c>
      <c r="D50" s="24">
        <f>$D$4-65</f>
        <v>1959</v>
      </c>
      <c r="E50" s="1"/>
    </row>
    <row r="51" spans="1:5" ht="14.25" thickBot="1">
      <c r="A51" s="41" t="s">
        <v>36</v>
      </c>
      <c r="B51" s="14">
        <v>73</v>
      </c>
      <c r="C51" s="32">
        <f>$C$4-61</f>
        <v>1962</v>
      </c>
      <c r="D51" s="25">
        <f>$D$4-61</f>
        <v>1963</v>
      </c>
      <c r="E51" s="2"/>
    </row>
    <row r="52" spans="3:5" ht="14.25" thickBot="1">
      <c r="C52" s="26"/>
      <c r="D52" s="26"/>
      <c r="E52" s="1"/>
    </row>
    <row r="53" spans="1:4" ht="13.5">
      <c r="A53" s="40" t="s">
        <v>37</v>
      </c>
      <c r="B53" s="13">
        <v>74</v>
      </c>
      <c r="C53" s="31">
        <f>$C$4-70</f>
        <v>1953</v>
      </c>
      <c r="D53" s="24">
        <f>$D$4-70</f>
        <v>1954</v>
      </c>
    </row>
    <row r="54" spans="1:4" ht="14.25" thickBot="1">
      <c r="A54" s="41" t="s">
        <v>38</v>
      </c>
      <c r="B54" s="14">
        <v>75</v>
      </c>
      <c r="C54" s="32">
        <f>$C$4-66</f>
        <v>1957</v>
      </c>
      <c r="D54" s="25">
        <f>$D$4-66</f>
        <v>1958</v>
      </c>
    </row>
    <row r="55" spans="3:5" ht="14.25" thickBot="1">
      <c r="C55" s="26"/>
      <c r="D55" s="26"/>
      <c r="E55" s="1"/>
    </row>
    <row r="56" spans="1:5" ht="13.5">
      <c r="A56" s="40" t="s">
        <v>39</v>
      </c>
      <c r="B56" s="13">
        <v>76</v>
      </c>
      <c r="C56" s="31">
        <f>$C$4-75</f>
        <v>1948</v>
      </c>
      <c r="D56" s="24">
        <f>$D$4-75</f>
        <v>1949</v>
      </c>
      <c r="E56" s="1"/>
    </row>
    <row r="57" spans="1:5" ht="14.25" thickBot="1">
      <c r="A57" s="41" t="s">
        <v>40</v>
      </c>
      <c r="B57" s="14">
        <v>77</v>
      </c>
      <c r="C57" s="32">
        <f>$C$4-71</f>
        <v>1952</v>
      </c>
      <c r="D57" s="25">
        <f>$D$4-71</f>
        <v>1953</v>
      </c>
      <c r="E57" s="2"/>
    </row>
    <row r="58" spans="3:5" ht="14.25" thickBot="1">
      <c r="C58" s="26"/>
      <c r="D58" s="26"/>
      <c r="E58" s="1"/>
    </row>
    <row r="59" spans="1:4" ht="13.5">
      <c r="A59" s="40" t="s">
        <v>41</v>
      </c>
      <c r="B59" s="13">
        <v>78</v>
      </c>
      <c r="C59" s="31">
        <f>$C$4-76</f>
        <v>1947</v>
      </c>
      <c r="D59" s="24">
        <f>$D$4-76</f>
        <v>1948</v>
      </c>
    </row>
    <row r="60" spans="1:4" ht="14.25" thickBot="1">
      <c r="A60" s="41" t="s">
        <v>42</v>
      </c>
      <c r="B60" s="14">
        <v>79</v>
      </c>
      <c r="C60" s="33" t="s">
        <v>6</v>
      </c>
      <c r="D60" s="25" t="s">
        <v>6</v>
      </c>
    </row>
  </sheetData>
  <sheetProtection/>
  <mergeCells count="4">
    <mergeCell ref="A2:D2"/>
    <mergeCell ref="A1:D1"/>
    <mergeCell ref="B6:B7"/>
    <mergeCell ref="A6:A7"/>
  </mergeCells>
  <printOptions horizontalCentered="1"/>
  <pageMargins left="0.7874015748031497" right="0.7874015748031497" top="0.5905511811023623" bottom="0" header="0.5118110236220472" footer="0.5118110236220472"/>
  <pageSetup fitToHeight="1" fitToWidth="1" horizontalDpi="150" verticalDpi="15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KSV Schaumburg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Karcher</dc:creator>
  <cp:keywords/>
  <dc:description/>
  <cp:lastModifiedBy>Thomas Klinkert</cp:lastModifiedBy>
  <cp:lastPrinted>2017-05-14T13:24:25Z</cp:lastPrinted>
  <dcterms:created xsi:type="dcterms:W3CDTF">2002-11-02T14:06:46Z</dcterms:created>
  <dcterms:modified xsi:type="dcterms:W3CDTF">2022-11-06T18:24:22Z</dcterms:modified>
  <cp:category/>
  <cp:version/>
  <cp:contentType/>
  <cp:contentStatus/>
</cp:coreProperties>
</file>